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Ian\Dropbox\One Drive\College\Ceramics course\Unit 1-Professional development\website\plastercalculator_files\calculator_files\"/>
    </mc:Choice>
  </mc:AlternateContent>
  <xr:revisionPtr revIDLastSave="0" documentId="8_{5CD91176-B50B-4BCC-89F1-EDC883C8FAAD}" xr6:coauthVersionLast="32" xr6:coauthVersionMax="32" xr10:uidLastSave="{00000000-0000-0000-0000-000000000000}"/>
  <bookViews>
    <workbookView xWindow="0" yWindow="0" windowWidth="20490" windowHeight="6930" xr2:uid="{ECE10B44-D9D3-44AA-9179-5BE33305D3A1}"/>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1" l="1"/>
  <c r="M6" i="1"/>
  <c r="O6" i="1" s="1"/>
  <c r="F13" i="1"/>
  <c r="F19" i="1" s="1"/>
  <c r="F12" i="1"/>
  <c r="F18" i="1" s="1"/>
  <c r="M5" i="1"/>
  <c r="O5" i="1" s="1"/>
  <c r="G13" i="1" l="1"/>
  <c r="K13" i="1" s="1"/>
  <c r="G19" i="1" s="1"/>
  <c r="I19" i="1" s="1"/>
  <c r="K19" i="1" s="1"/>
  <c r="G12" i="1"/>
  <c r="K12" i="1" s="1"/>
  <c r="G18" i="1" s="1"/>
  <c r="I18" i="1" s="1"/>
  <c r="K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Ian</author>
  </authors>
  <commentList>
    <comment ref="G5" authorId="0" shapeId="0" xr:uid="{0CE0F41B-B8A5-45CF-83D6-431D695E6254}">
      <text>
        <r>
          <rPr>
            <sz val="9"/>
            <color indexed="81"/>
            <rFont val="Tahoma"/>
            <family val="2"/>
          </rPr>
          <t xml:space="preserve">This is the inside size of the walls of your cottle boards, this will calculate the volume as if you had no form at all. It's the starting point for the calculation. </t>
        </r>
        <r>
          <rPr>
            <b/>
            <sz val="9"/>
            <color indexed="81"/>
            <rFont val="Tahoma"/>
            <family val="2"/>
          </rPr>
          <t>Ian</t>
        </r>
        <r>
          <rPr>
            <sz val="9"/>
            <color indexed="81"/>
            <rFont val="Tahoma"/>
            <family val="2"/>
          </rPr>
          <t xml:space="preserve">
</t>
        </r>
      </text>
    </comment>
    <comment ref="I5" authorId="0" shapeId="0" xr:uid="{FB07BBBA-4619-4676-9975-1F5800954FF9}">
      <text>
        <r>
          <rPr>
            <sz val="9"/>
            <color indexed="81"/>
            <rFont val="Tahoma"/>
            <family val="2"/>
          </rPr>
          <t xml:space="preserve">This is the inside size of the walls of your cottle boards, this will calculate the volume as if you had no form at all. It's the starting point for the calculation. Ian
</t>
        </r>
      </text>
    </comment>
    <comment ref="K5" authorId="0" shapeId="0" xr:uid="{841CF3E9-D7B2-4C26-8F09-A91A3D42ED8B}">
      <text>
        <r>
          <rPr>
            <sz val="9"/>
            <color indexed="81"/>
            <rFont val="Tahoma"/>
            <family val="2"/>
          </rPr>
          <t xml:space="preserve">This is how high the plaster is going to be,which might not ne as high as the walls of the cottle board. Ian
</t>
        </r>
      </text>
    </comment>
    <comment ref="N5" authorId="0" shapeId="0" xr:uid="{25FE50F9-DE74-4FF9-BD7D-218C69DF2AA8}">
      <text>
        <r>
          <rPr>
            <sz val="9"/>
            <color indexed="81"/>
            <rFont val="Tahoma"/>
            <family val="2"/>
          </rPr>
          <t xml:space="preserve">This is the maximum voulme you will be filling, in mm(3). Ian
</t>
        </r>
      </text>
    </comment>
    <comment ref="G6" authorId="0" shapeId="0" xr:uid="{50BBB11D-CC47-4052-A9FE-C2A9D8698F30}">
      <text>
        <r>
          <rPr>
            <sz val="9"/>
            <color indexed="81"/>
            <rFont val="Tahoma"/>
            <family val="2"/>
          </rPr>
          <t>This allows for a cylinder shaped mould. You can use the adjustments below to estimate plaster volumes. Ian</t>
        </r>
      </text>
    </comment>
    <comment ref="K6" authorId="0" shapeId="0" xr:uid="{135B8157-0957-4D71-ADD2-3D1FC8D9598E}">
      <text>
        <r>
          <rPr>
            <sz val="9"/>
            <color indexed="81"/>
            <rFont val="Tahoma"/>
            <family val="2"/>
          </rPr>
          <t xml:space="preserve">
This allows for a cylinder shaped mould. You can use the adjustments below to estimate plaster volumes. Ian</t>
        </r>
      </text>
    </comment>
    <comment ref="I8" authorId="0" shapeId="0" xr:uid="{3945D15C-445A-4B2B-95F7-DC8EB81F9791}">
      <text>
        <r>
          <rPr>
            <b/>
            <sz val="9"/>
            <color indexed="81"/>
            <rFont val="Tahoma"/>
            <family val="2"/>
          </rPr>
          <t>Ian:</t>
        </r>
        <r>
          <rPr>
            <sz val="9"/>
            <color indexed="81"/>
            <rFont val="Tahoma"/>
            <family val="2"/>
          </rPr>
          <t xml:space="preserve">
The form reduces the amount of plaster you need. This is your estimate of how much of the mould shape is taken up by the form. The higher the figure the assumed reduction in the amount of plaster you will need.</t>
        </r>
      </text>
    </comment>
    <comment ref="J12" authorId="0" shapeId="0" xr:uid="{1F759E1A-CE76-4510-BF82-0BD89FFDB0C3}">
      <text>
        <r>
          <rPr>
            <b/>
            <sz val="9"/>
            <color indexed="81"/>
            <rFont val="Tahoma"/>
            <family val="2"/>
          </rPr>
          <t>Ian:</t>
        </r>
        <r>
          <rPr>
            <sz val="9"/>
            <color indexed="81"/>
            <rFont val="Tahoma"/>
            <family val="2"/>
          </rPr>
          <t xml:space="preserve">
The amount calculated assumes that  you are working on a one piece mould. This section allows you to make adjustments. For instance if your full mould size is calculated, but you are only going to pour plaster into a quarter section of it, you would make the "what percent" figure equal 25%</t>
        </r>
      </text>
    </comment>
    <comment ref="J13" authorId="0" shapeId="0" xr:uid="{3E26070B-DEBD-4525-914A-F1460FDC8EFC}">
      <text>
        <r>
          <rPr>
            <b/>
            <sz val="9"/>
            <color indexed="81"/>
            <rFont val="Tahoma"/>
            <family val="2"/>
          </rPr>
          <t>Ian:</t>
        </r>
        <r>
          <rPr>
            <sz val="9"/>
            <color indexed="81"/>
            <rFont val="Tahoma"/>
            <family val="2"/>
          </rPr>
          <t xml:space="preserve">
The amount calculated assumes that  you are working on a one piece mould. This section allows you to make adjustments. For instance if your full mould size is calculated, but you are only going to pour plaster into a quarter section of it, you would make the "what percent" figure equal 25%</t>
        </r>
      </text>
    </comment>
    <comment ref="I15" authorId="0" shapeId="0" xr:uid="{B048D55C-AC04-4FB9-B9FC-7B34FE4B6EC2}">
      <text>
        <r>
          <rPr>
            <b/>
            <sz val="9"/>
            <color indexed="81"/>
            <rFont val="Tahoma"/>
            <family val="2"/>
          </rPr>
          <t>Ian:</t>
        </r>
        <r>
          <rPr>
            <sz val="9"/>
            <color indexed="81"/>
            <rFont val="Tahoma"/>
            <family val="2"/>
          </rPr>
          <t xml:space="preserve">
This allows you to adjust the water/plaster ratio, typically between 70:80 parts of water per 100 parts of plaster.</t>
        </r>
      </text>
    </comment>
    <comment ref="I16" authorId="0" shapeId="0" xr:uid="{EF918EF3-85CA-41D2-9B55-175A34A85AE4}">
      <text>
        <r>
          <rPr>
            <b/>
            <sz val="9"/>
            <color indexed="81"/>
            <rFont val="Tahoma"/>
            <family val="2"/>
          </rPr>
          <t>Ian:</t>
        </r>
        <r>
          <rPr>
            <sz val="9"/>
            <color indexed="81"/>
            <rFont val="Tahoma"/>
            <family val="2"/>
          </rPr>
          <t xml:space="preserve">
This allows you to add pva glue to your mix, measure as 1/100 parts of water.</t>
        </r>
      </text>
    </comment>
  </commentList>
</comments>
</file>

<file path=xl/sharedStrings.xml><?xml version="1.0" encoding="utf-8"?>
<sst xmlns="http://schemas.openxmlformats.org/spreadsheetml/2006/main" count="41" uniqueCount="29">
  <si>
    <t xml:space="preserve">SHAPE - </t>
  </si>
  <si>
    <t>4 sided</t>
  </si>
  <si>
    <t>Cylinder</t>
  </si>
  <si>
    <t>Volume =</t>
  </si>
  <si>
    <t>Side (1)</t>
  </si>
  <si>
    <t>Side (2)</t>
  </si>
  <si>
    <t>Plaster Height</t>
  </si>
  <si>
    <t>All in mm</t>
  </si>
  <si>
    <t>mm(3)</t>
  </si>
  <si>
    <t>Diameter</t>
  </si>
  <si>
    <t>What percentage of the shape is the form (estimate)</t>
  </si>
  <si>
    <t>% that is plaster is</t>
  </si>
  <si>
    <t>Volume is</t>
  </si>
  <si>
    <t xml:space="preserve">For every </t>
  </si>
  <si>
    <t>parts of water</t>
  </si>
  <si>
    <t>kg</t>
  </si>
  <si>
    <t>litres(s)</t>
  </si>
  <si>
    <t>grams of water</t>
  </si>
  <si>
    <t>g of plaster</t>
  </si>
  <si>
    <t>grams of glue</t>
  </si>
  <si>
    <t>parts of plaster use</t>
  </si>
  <si>
    <t>parts of water use</t>
  </si>
  <si>
    <t>parts of glue</t>
  </si>
  <si>
    <t>PLASTER AND WATER (AND GLUE) CALCULATOR</t>
  </si>
  <si>
    <t>what percent?</t>
  </si>
  <si>
    <t xml:space="preserve"> OVERALL VOLUME - EX FORM</t>
  </si>
  <si>
    <t>FINAL CALCULATIONS</t>
  </si>
  <si>
    <t>This is a beta version (29th May 2018). Please feel free to use and report on how well/or badly it calculated the volumes you needed. It is not fully tested at this stage, though should work in theory. However, as a ceramicist you will appreaciate that theory does not all deliver. It is offered here as a gesture of goodwill. I have created it with due care, but I can't guarantee the output, nor take any responsibility if it doesn't work properly.</t>
  </si>
  <si>
    <t>HISTORY AND 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</si>
</sst>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Calibri"/>
      <family val="2"/>
      <scheme val="minor"/>
    </font>
    <font>
      <sz val="24"/>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b/>
      <u/>
      <sz val="14"/>
      <color theme="1"/>
      <name val="Calibri"/>
      <family val="2"/>
      <scheme val="minor"/>
    </font>
    <font>
      <sz val="20"/>
      <color rgb="FFFF0000"/>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9" tint="0.59999389629810485"/>
        <bgColor indexed="64"/>
      </patternFill>
    </fill>
    <fill>
      <patternFill patternType="solid">
        <fgColor theme="1"/>
        <bgColor indexed="64"/>
      </patternFill>
    </fill>
    <fill>
      <patternFill patternType="solid">
        <fgColor theme="3" tint="0.79998168889431442"/>
        <bgColor indexed="64"/>
      </patternFill>
    </fill>
    <fill>
      <patternFill patternType="solid">
        <fgColor theme="0" tint="-4.9989318521683403E-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0" fillId="0" borderId="1" xfId="0" applyBorder="1" applyProtection="1"/>
    <xf numFmtId="0" fontId="0" fillId="0" borderId="2" xfId="0" applyBorder="1" applyProtection="1"/>
    <xf numFmtId="0" fontId="0" fillId="0" borderId="3" xfId="0" applyBorder="1" applyProtection="1"/>
    <xf numFmtId="0" fontId="0" fillId="0" borderId="7" xfId="0" applyBorder="1" applyProtection="1"/>
    <xf numFmtId="0" fontId="0" fillId="0" borderId="0" xfId="0" applyBorder="1" applyProtection="1"/>
    <xf numFmtId="0" fontId="0" fillId="0" borderId="8"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2" borderId="2" xfId="0" applyFill="1" applyBorder="1" applyProtection="1"/>
    <xf numFmtId="0" fontId="0" fillId="2" borderId="3" xfId="0" applyFill="1" applyBorder="1" applyProtection="1"/>
    <xf numFmtId="0" fontId="0" fillId="2" borderId="5" xfId="0" applyFill="1" applyBorder="1" applyProtection="1"/>
    <xf numFmtId="0" fontId="0" fillId="2" borderId="6" xfId="0" applyFill="1" applyBorder="1" applyProtection="1"/>
    <xf numFmtId="9" fontId="0" fillId="3" borderId="0" xfId="1" applyFont="1" applyFill="1" applyBorder="1" applyProtection="1">
      <protection locked="0"/>
    </xf>
    <xf numFmtId="9" fontId="0" fillId="0" borderId="0" xfId="1" applyFont="1" applyBorder="1" applyProtection="1"/>
    <xf numFmtId="0" fontId="3" fillId="2" borderId="9" xfId="0" applyFont="1" applyFill="1" applyBorder="1" applyAlignment="1" applyProtection="1">
      <alignment horizontal="center"/>
    </xf>
    <xf numFmtId="0" fontId="3" fillId="2" borderId="11" xfId="0" applyFont="1" applyFill="1" applyBorder="1" applyAlignment="1" applyProtection="1">
      <alignment horizontal="center"/>
    </xf>
    <xf numFmtId="2" fontId="3" fillId="2" borderId="10" xfId="0" applyNumberFormat="1" applyFont="1" applyFill="1" applyBorder="1" applyAlignment="1" applyProtection="1">
      <alignment horizontal="center"/>
    </xf>
    <xf numFmtId="0" fontId="3" fillId="2" borderId="2" xfId="0" applyFont="1" applyFill="1" applyBorder="1" applyProtection="1"/>
    <xf numFmtId="1" fontId="3" fillId="2" borderId="5" xfId="0" applyNumberFormat="1" applyFont="1" applyFill="1" applyBorder="1" applyProtection="1"/>
    <xf numFmtId="1" fontId="3" fillId="2" borderId="2" xfId="0" applyNumberFormat="1" applyFont="1" applyFill="1" applyBorder="1" applyProtection="1"/>
    <xf numFmtId="0" fontId="0" fillId="0" borderId="12" xfId="0" applyBorder="1" applyProtection="1"/>
    <xf numFmtId="0" fontId="0" fillId="0" borderId="13" xfId="0" applyBorder="1" applyProtection="1"/>
    <xf numFmtId="0" fontId="0" fillId="3" borderId="14" xfId="0" applyFill="1" applyBorder="1" applyProtection="1">
      <protection locked="0"/>
    </xf>
    <xf numFmtId="0" fontId="0" fillId="0" borderId="12" xfId="0" applyBorder="1" applyAlignment="1" applyProtection="1">
      <alignment horizontal="right"/>
    </xf>
    <xf numFmtId="0" fontId="0" fillId="0" borderId="13" xfId="0" applyBorder="1" applyAlignment="1" applyProtection="1">
      <alignment horizontal="right"/>
    </xf>
    <xf numFmtId="0" fontId="0" fillId="4" borderId="0" xfId="0" applyFill="1"/>
    <xf numFmtId="1" fontId="0" fillId="0" borderId="4" xfId="0" applyNumberFormat="1" applyBorder="1" applyProtection="1"/>
    <xf numFmtId="164" fontId="0" fillId="0" borderId="5" xfId="0" applyNumberFormat="1" applyBorder="1" applyProtection="1"/>
    <xf numFmtId="0" fontId="7" fillId="5" borderId="1" xfId="0" applyFont="1" applyFill="1" applyBorder="1" applyProtection="1"/>
    <xf numFmtId="0" fontId="7" fillId="5" borderId="3" xfId="0" applyFont="1" applyFill="1" applyBorder="1" applyProtection="1"/>
    <xf numFmtId="0" fontId="7" fillId="5" borderId="4" xfId="0" applyFont="1" applyFill="1" applyBorder="1" applyProtection="1"/>
    <xf numFmtId="0" fontId="7" fillId="5" borderId="6" xfId="0" applyFont="1" applyFill="1" applyBorder="1" applyProtection="1"/>
    <xf numFmtId="9" fontId="0" fillId="3" borderId="2" xfId="1" applyFont="1" applyFill="1" applyBorder="1" applyProtection="1">
      <protection locked="0"/>
    </xf>
    <xf numFmtId="9" fontId="0" fillId="0" borderId="5" xfId="1" applyFont="1" applyBorder="1" applyProtection="1"/>
    <xf numFmtId="9" fontId="0" fillId="3" borderId="5" xfId="1" applyFont="1" applyFill="1" applyBorder="1" applyProtection="1">
      <protection locked="0"/>
    </xf>
    <xf numFmtId="0" fontId="0" fillId="3" borderId="2" xfId="0" applyFill="1" applyBorder="1" applyProtection="1">
      <protection locked="0"/>
    </xf>
    <xf numFmtId="0" fontId="0" fillId="3" borderId="5" xfId="0" applyFill="1" applyBorder="1" applyProtection="1">
      <protection locked="0"/>
    </xf>
    <xf numFmtId="0" fontId="3" fillId="6" borderId="1"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8"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12" xfId="0" applyBorder="1" applyAlignment="1" applyProtection="1">
      <alignment horizontal="center"/>
    </xf>
    <xf numFmtId="0" fontId="0" fillId="0" borderId="13" xfId="0" applyBorder="1" applyAlignment="1">
      <alignment horizontal="center"/>
    </xf>
    <xf numFmtId="0" fontId="0" fillId="0" borderId="14" xfId="0" applyBorder="1" applyAlignment="1">
      <alignment horizontal="center"/>
    </xf>
    <xf numFmtId="0" fontId="4" fillId="2" borderId="1" xfId="0" applyFont="1" applyFill="1" applyBorder="1" applyAlignment="1" applyProtection="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3B6E8-ABB4-4401-9FD0-00564526FCC9}">
  <dimension ref="A1:Y26"/>
  <sheetViews>
    <sheetView showGridLines="0" tabSelected="1" workbookViewId="0">
      <selection activeCell="O9" sqref="O9"/>
    </sheetView>
  </sheetViews>
  <sheetFormatPr defaultRowHeight="15" x14ac:dyDescent="0.25"/>
  <cols>
    <col min="1" max="2" width="1.140625" customWidth="1"/>
    <col min="4" max="4" width="12.28515625" customWidth="1"/>
    <col min="8" max="8" width="14.7109375" customWidth="1"/>
    <col min="10" max="10" width="14" customWidth="1"/>
    <col min="17" max="17" width="0.7109375" customWidth="1"/>
    <col min="18" max="18" width="3.42578125" customWidth="1"/>
    <col min="22" max="22" width="9.5703125" customWidth="1"/>
  </cols>
  <sheetData>
    <row r="1" spans="2:25" ht="6.75" customHeight="1" x14ac:dyDescent="0.25">
      <c r="B1" s="57" t="s">
        <v>23</v>
      </c>
      <c r="C1" s="58"/>
      <c r="D1" s="58"/>
      <c r="E1" s="58"/>
      <c r="F1" s="58"/>
      <c r="G1" s="58"/>
      <c r="H1" s="58"/>
      <c r="I1" s="58"/>
      <c r="J1" s="58"/>
      <c r="K1" s="58"/>
      <c r="L1" s="58"/>
      <c r="M1" s="58"/>
      <c r="N1" s="58"/>
      <c r="O1" s="58"/>
      <c r="P1" s="58"/>
      <c r="Q1" s="59"/>
      <c r="R1" s="27"/>
      <c r="S1" s="27"/>
      <c r="T1" s="27"/>
      <c r="U1" s="27"/>
      <c r="V1" s="27"/>
    </row>
    <row r="2" spans="2:25" x14ac:dyDescent="0.25">
      <c r="B2" s="60"/>
      <c r="C2" s="61"/>
      <c r="D2" s="61"/>
      <c r="E2" s="61"/>
      <c r="F2" s="61"/>
      <c r="G2" s="61"/>
      <c r="H2" s="61"/>
      <c r="I2" s="61"/>
      <c r="J2" s="61"/>
      <c r="K2" s="61"/>
      <c r="L2" s="61"/>
      <c r="M2" s="61"/>
      <c r="N2" s="61"/>
      <c r="O2" s="61"/>
      <c r="P2" s="61"/>
      <c r="Q2" s="62"/>
      <c r="R2" s="27"/>
      <c r="S2" s="27"/>
      <c r="T2" s="27"/>
      <c r="U2" s="27"/>
      <c r="V2" s="27"/>
    </row>
    <row r="3" spans="2:25" ht="9" customHeight="1" thickBot="1" x14ac:dyDescent="0.3">
      <c r="B3" s="63"/>
      <c r="C3" s="64"/>
      <c r="D3" s="64"/>
      <c r="E3" s="64"/>
      <c r="F3" s="64"/>
      <c r="G3" s="64"/>
      <c r="H3" s="64"/>
      <c r="I3" s="64"/>
      <c r="J3" s="64"/>
      <c r="K3" s="64"/>
      <c r="L3" s="64"/>
      <c r="M3" s="64"/>
      <c r="N3" s="64"/>
      <c r="O3" s="64"/>
      <c r="P3" s="64"/>
      <c r="Q3" s="65"/>
      <c r="R3" s="27"/>
      <c r="S3" s="27"/>
      <c r="T3" s="27"/>
      <c r="U3" s="27"/>
      <c r="V3" s="27"/>
    </row>
    <row r="4" spans="2:25" ht="15.75" thickBot="1" x14ac:dyDescent="0.3">
      <c r="B4" s="1"/>
      <c r="C4" s="2"/>
      <c r="D4" s="2"/>
      <c r="E4" s="2"/>
      <c r="F4" s="2"/>
      <c r="G4" s="2"/>
      <c r="H4" s="2"/>
      <c r="I4" s="2"/>
      <c r="J4" s="2"/>
      <c r="K4" s="2"/>
      <c r="L4" s="2"/>
      <c r="M4" s="66" t="s">
        <v>25</v>
      </c>
      <c r="N4" s="67"/>
      <c r="O4" s="67"/>
      <c r="P4" s="68"/>
      <c r="Q4" s="3"/>
      <c r="R4" s="27"/>
      <c r="S4" s="27"/>
      <c r="T4" s="27"/>
      <c r="U4" s="27"/>
      <c r="V4" s="27"/>
      <c r="W4" s="27"/>
      <c r="X4" s="27"/>
      <c r="Y4" s="27"/>
    </row>
    <row r="5" spans="2:25" ht="19.5" thickBot="1" x14ac:dyDescent="0.35">
      <c r="B5" s="4"/>
      <c r="C5" s="30" t="s">
        <v>0</v>
      </c>
      <c r="D5" s="31" t="s">
        <v>1</v>
      </c>
      <c r="E5" s="22" t="s">
        <v>3</v>
      </c>
      <c r="F5" s="26" t="s">
        <v>4</v>
      </c>
      <c r="G5" s="24">
        <v>10</v>
      </c>
      <c r="H5" s="25" t="s">
        <v>5</v>
      </c>
      <c r="I5" s="24">
        <v>20</v>
      </c>
      <c r="J5" s="25" t="s">
        <v>6</v>
      </c>
      <c r="K5" s="24">
        <v>30</v>
      </c>
      <c r="L5" s="3" t="s">
        <v>7</v>
      </c>
      <c r="M5" s="4">
        <f>G5*I5*K5</f>
        <v>6000</v>
      </c>
      <c r="N5" s="5" t="s">
        <v>8</v>
      </c>
      <c r="O5" s="5">
        <f>M5/1000000</f>
        <v>6.0000000000000001E-3</v>
      </c>
      <c r="P5" s="6" t="s">
        <v>16</v>
      </c>
      <c r="Q5" s="6"/>
      <c r="R5" s="27"/>
      <c r="S5" s="48" t="s">
        <v>28</v>
      </c>
      <c r="T5" s="49"/>
      <c r="U5" s="49"/>
      <c r="V5" s="50"/>
      <c r="W5" s="27"/>
      <c r="X5" s="27"/>
      <c r="Y5" s="27"/>
    </row>
    <row r="6" spans="2:25" ht="19.5" thickBot="1" x14ac:dyDescent="0.35">
      <c r="B6" s="4"/>
      <c r="C6" s="32"/>
      <c r="D6" s="33" t="s">
        <v>2</v>
      </c>
      <c r="E6" s="22" t="s">
        <v>3</v>
      </c>
      <c r="F6" s="23" t="s">
        <v>9</v>
      </c>
      <c r="G6" s="24">
        <v>110</v>
      </c>
      <c r="H6" s="8"/>
      <c r="I6" s="8"/>
      <c r="J6" s="22" t="s">
        <v>6</v>
      </c>
      <c r="K6" s="24">
        <v>90</v>
      </c>
      <c r="L6" s="9" t="s">
        <v>7</v>
      </c>
      <c r="M6" s="28">
        <f>((G6/2)*(G6/2))*K6*3.141</f>
        <v>855137.25</v>
      </c>
      <c r="N6" s="8" t="s">
        <v>8</v>
      </c>
      <c r="O6" s="29">
        <f>M6/1000000</f>
        <v>0.85513724999999996</v>
      </c>
      <c r="P6" s="9" t="s">
        <v>16</v>
      </c>
      <c r="Q6" s="6"/>
      <c r="R6" s="27"/>
      <c r="S6" s="51"/>
      <c r="T6" s="52"/>
      <c r="U6" s="52"/>
      <c r="V6" s="53"/>
      <c r="W6" s="27"/>
      <c r="X6" s="27"/>
      <c r="Y6" s="27"/>
    </row>
    <row r="7" spans="2:25" ht="15.75" thickBot="1" x14ac:dyDescent="0.3">
      <c r="B7" s="4"/>
      <c r="C7" s="5"/>
      <c r="D7" s="5"/>
      <c r="E7" s="5"/>
      <c r="F7" s="5"/>
      <c r="G7" s="5"/>
      <c r="H7" s="5"/>
      <c r="I7" s="5"/>
      <c r="J7" s="5"/>
      <c r="K7" s="5"/>
      <c r="L7" s="5"/>
      <c r="M7" s="5"/>
      <c r="N7" s="5"/>
      <c r="O7" s="5"/>
      <c r="P7" s="5"/>
      <c r="Q7" s="6"/>
      <c r="R7" s="27"/>
      <c r="S7" s="54"/>
      <c r="T7" s="55"/>
      <c r="U7" s="55"/>
      <c r="V7" s="56"/>
      <c r="W7" s="27"/>
      <c r="X7" s="27"/>
      <c r="Y7" s="27"/>
    </row>
    <row r="8" spans="2:25" x14ac:dyDescent="0.25">
      <c r="B8" s="4"/>
      <c r="C8" s="1"/>
      <c r="D8" s="2" t="s">
        <v>10</v>
      </c>
      <c r="E8" s="2"/>
      <c r="F8" s="2"/>
      <c r="G8" s="2"/>
      <c r="H8" s="2"/>
      <c r="I8" s="34">
        <v>0.1</v>
      </c>
      <c r="J8" s="2"/>
      <c r="K8" s="2"/>
      <c r="L8" s="2"/>
      <c r="M8" s="2"/>
      <c r="N8" s="2"/>
      <c r="O8" s="2"/>
      <c r="P8" s="3"/>
      <c r="Q8" s="6"/>
      <c r="R8" s="27"/>
      <c r="S8" s="39" t="s">
        <v>27</v>
      </c>
      <c r="T8" s="40"/>
      <c r="U8" s="40"/>
      <c r="V8" s="41"/>
      <c r="W8" s="27"/>
      <c r="X8" s="27"/>
      <c r="Y8" s="27"/>
    </row>
    <row r="9" spans="2:25" ht="15.75" thickBot="1" x14ac:dyDescent="0.3">
      <c r="B9" s="4"/>
      <c r="C9" s="7"/>
      <c r="D9" s="8" t="s">
        <v>11</v>
      </c>
      <c r="E9" s="8"/>
      <c r="F9" s="8"/>
      <c r="G9" s="8"/>
      <c r="H9" s="8"/>
      <c r="I9" s="35">
        <f>1-I8</f>
        <v>0.9</v>
      </c>
      <c r="J9" s="8"/>
      <c r="K9" s="8"/>
      <c r="L9" s="8"/>
      <c r="M9" s="8"/>
      <c r="N9" s="8"/>
      <c r="O9" s="8"/>
      <c r="P9" s="9"/>
      <c r="Q9" s="6"/>
      <c r="R9" s="27"/>
      <c r="S9" s="42"/>
      <c r="T9" s="43"/>
      <c r="U9" s="43"/>
      <c r="V9" s="44"/>
      <c r="W9" s="27"/>
      <c r="X9" s="27"/>
      <c r="Y9" s="27"/>
    </row>
    <row r="10" spans="2:25" ht="15.75" thickBot="1" x14ac:dyDescent="0.3">
      <c r="B10" s="4"/>
      <c r="C10" s="5"/>
      <c r="D10" s="5"/>
      <c r="E10" s="5"/>
      <c r="F10" s="5"/>
      <c r="G10" s="5"/>
      <c r="H10" s="5"/>
      <c r="I10" s="15"/>
      <c r="J10" s="5"/>
      <c r="K10" s="5"/>
      <c r="L10" s="5"/>
      <c r="M10" s="5"/>
      <c r="N10" s="5"/>
      <c r="O10" s="5"/>
      <c r="P10" s="5"/>
      <c r="Q10" s="6"/>
      <c r="R10" s="27"/>
      <c r="S10" s="42"/>
      <c r="T10" s="43"/>
      <c r="U10" s="43"/>
      <c r="V10" s="44"/>
      <c r="W10" s="27"/>
      <c r="X10" s="27"/>
      <c r="Y10" s="27"/>
    </row>
    <row r="11" spans="2:25" x14ac:dyDescent="0.25">
      <c r="B11" s="4"/>
      <c r="C11" s="1"/>
      <c r="D11" s="2"/>
      <c r="E11" s="2"/>
      <c r="F11" s="2"/>
      <c r="G11" s="16" t="s">
        <v>15</v>
      </c>
      <c r="H11" s="2"/>
      <c r="I11" s="2"/>
      <c r="J11" s="2"/>
      <c r="K11" s="2"/>
      <c r="L11" s="2"/>
      <c r="M11" s="2"/>
      <c r="N11" s="2"/>
      <c r="O11" s="2"/>
      <c r="P11" s="3"/>
      <c r="Q11" s="6"/>
      <c r="R11" s="27"/>
      <c r="S11" s="42"/>
      <c r="T11" s="43"/>
      <c r="U11" s="43"/>
      <c r="V11" s="44"/>
      <c r="W11" s="27"/>
      <c r="X11" s="27"/>
      <c r="Y11" s="27"/>
    </row>
    <row r="12" spans="2:25" x14ac:dyDescent="0.25">
      <c r="B12" s="4"/>
      <c r="C12" s="4"/>
      <c r="D12" s="5" t="s">
        <v>12</v>
      </c>
      <c r="E12" s="5"/>
      <c r="F12" s="5" t="str">
        <f>D5</f>
        <v>4 sided</v>
      </c>
      <c r="G12" s="17">
        <f>O5*I9</f>
        <v>5.4000000000000003E-3</v>
      </c>
      <c r="H12" s="5" t="s">
        <v>24</v>
      </c>
      <c r="I12" s="5"/>
      <c r="J12" s="14">
        <v>1</v>
      </c>
      <c r="K12" s="5">
        <f>G12*J12</f>
        <v>5.4000000000000003E-3</v>
      </c>
      <c r="L12" s="5" t="s">
        <v>15</v>
      </c>
      <c r="M12" s="5"/>
      <c r="N12" s="5"/>
      <c r="O12" s="5"/>
      <c r="P12" s="6"/>
      <c r="Q12" s="6"/>
      <c r="R12" s="27"/>
      <c r="S12" s="42"/>
      <c r="T12" s="43"/>
      <c r="U12" s="43"/>
      <c r="V12" s="44"/>
      <c r="W12" s="27"/>
      <c r="X12" s="27"/>
      <c r="Y12" s="27"/>
    </row>
    <row r="13" spans="2:25" ht="15.75" thickBot="1" x14ac:dyDescent="0.3">
      <c r="B13" s="4"/>
      <c r="C13" s="7"/>
      <c r="D13" s="8"/>
      <c r="E13" s="8"/>
      <c r="F13" s="8" t="str">
        <f>D6</f>
        <v>Cylinder</v>
      </c>
      <c r="G13" s="18">
        <f>O6*I9</f>
        <v>0.76962352499999998</v>
      </c>
      <c r="H13" s="8" t="s">
        <v>24</v>
      </c>
      <c r="I13" s="8"/>
      <c r="J13" s="36">
        <v>0.4</v>
      </c>
      <c r="K13" s="29">
        <f>G13*J13</f>
        <v>0.30784940999999999</v>
      </c>
      <c r="L13" s="8" t="s">
        <v>15</v>
      </c>
      <c r="M13" s="8"/>
      <c r="N13" s="8"/>
      <c r="O13" s="8"/>
      <c r="P13" s="9"/>
      <c r="Q13" s="6"/>
      <c r="R13" s="27"/>
      <c r="S13" s="42"/>
      <c r="T13" s="43"/>
      <c r="U13" s="43"/>
      <c r="V13" s="44"/>
      <c r="W13" s="27"/>
      <c r="X13" s="27"/>
      <c r="Y13" s="27"/>
    </row>
    <row r="14" spans="2:25" ht="15.75" thickBot="1" x14ac:dyDescent="0.3">
      <c r="B14" s="4"/>
      <c r="C14" s="5"/>
      <c r="D14" s="5"/>
      <c r="E14" s="5"/>
      <c r="F14" s="5"/>
      <c r="G14" s="5"/>
      <c r="H14" s="5"/>
      <c r="I14" s="5"/>
      <c r="J14" s="5"/>
      <c r="K14" s="5"/>
      <c r="L14" s="5"/>
      <c r="M14" s="5"/>
      <c r="N14" s="5"/>
      <c r="O14" s="5"/>
      <c r="P14" s="5"/>
      <c r="Q14" s="6"/>
      <c r="R14" s="27"/>
      <c r="S14" s="42"/>
      <c r="T14" s="43"/>
      <c r="U14" s="43"/>
      <c r="V14" s="44"/>
      <c r="W14" s="27"/>
      <c r="X14" s="27"/>
      <c r="Y14" s="27"/>
    </row>
    <row r="15" spans="2:25" x14ac:dyDescent="0.25">
      <c r="B15" s="4"/>
      <c r="C15" s="1"/>
      <c r="D15" s="2" t="s">
        <v>13</v>
      </c>
      <c r="E15" s="2"/>
      <c r="F15" s="2">
        <v>100</v>
      </c>
      <c r="G15" s="2" t="s">
        <v>20</v>
      </c>
      <c r="H15" s="2"/>
      <c r="I15" s="37">
        <v>82</v>
      </c>
      <c r="J15" s="2" t="s">
        <v>14</v>
      </c>
      <c r="K15" s="2"/>
      <c r="L15" s="2"/>
      <c r="M15" s="2"/>
      <c r="N15" s="2"/>
      <c r="O15" s="2"/>
      <c r="P15" s="3"/>
      <c r="Q15" s="6"/>
      <c r="R15" s="27"/>
      <c r="S15" s="42"/>
      <c r="T15" s="43"/>
      <c r="U15" s="43"/>
      <c r="V15" s="44"/>
      <c r="W15" s="27"/>
      <c r="X15" s="27"/>
      <c r="Y15" s="27"/>
    </row>
    <row r="16" spans="2:25" ht="15.75" thickBot="1" x14ac:dyDescent="0.3">
      <c r="B16" s="4"/>
      <c r="C16" s="7"/>
      <c r="D16" s="8" t="s">
        <v>13</v>
      </c>
      <c r="E16" s="8"/>
      <c r="F16" s="8">
        <v>100</v>
      </c>
      <c r="G16" s="8" t="s">
        <v>21</v>
      </c>
      <c r="H16" s="8"/>
      <c r="I16" s="38">
        <v>10</v>
      </c>
      <c r="J16" s="8" t="s">
        <v>22</v>
      </c>
      <c r="K16" s="8"/>
      <c r="L16" s="8"/>
      <c r="M16" s="8"/>
      <c r="N16" s="8"/>
      <c r="O16" s="8"/>
      <c r="P16" s="9"/>
      <c r="Q16" s="6"/>
      <c r="R16" s="27"/>
      <c r="S16" s="42"/>
      <c r="T16" s="43"/>
      <c r="U16" s="43"/>
      <c r="V16" s="44"/>
      <c r="W16" s="27"/>
      <c r="X16" s="27"/>
      <c r="Y16" s="27"/>
    </row>
    <row r="17" spans="1:25" ht="15.75" thickBot="1" x14ac:dyDescent="0.3">
      <c r="B17" s="4"/>
      <c r="C17" s="5"/>
      <c r="D17" s="5"/>
      <c r="E17" s="5"/>
      <c r="F17" s="5"/>
      <c r="G17" s="5"/>
      <c r="H17" s="5"/>
      <c r="I17" s="5"/>
      <c r="J17" s="5"/>
      <c r="K17" s="5"/>
      <c r="L17" s="5"/>
      <c r="M17" s="5"/>
      <c r="N17" s="5"/>
      <c r="O17" s="5"/>
      <c r="P17" s="5"/>
      <c r="Q17" s="6"/>
      <c r="R17" s="27"/>
      <c r="S17" s="42"/>
      <c r="T17" s="43"/>
      <c r="U17" s="43"/>
      <c r="V17" s="44"/>
      <c r="W17" s="27"/>
      <c r="X17" s="27"/>
      <c r="Y17" s="27"/>
    </row>
    <row r="18" spans="1:25" x14ac:dyDescent="0.25">
      <c r="B18" s="4"/>
      <c r="C18" s="5"/>
      <c r="D18" s="69" t="s">
        <v>26</v>
      </c>
      <c r="E18" s="70"/>
      <c r="F18" s="10" t="str">
        <f>F12</f>
        <v>4 sided</v>
      </c>
      <c r="G18" s="19">
        <f>K12*1000</f>
        <v>5.4</v>
      </c>
      <c r="H18" s="10" t="s">
        <v>18</v>
      </c>
      <c r="I18" s="21">
        <f>G18/F15*I15</f>
        <v>4.4280000000000008</v>
      </c>
      <c r="J18" s="10" t="s">
        <v>17</v>
      </c>
      <c r="K18" s="21">
        <f>I18*0.1</f>
        <v>0.44280000000000008</v>
      </c>
      <c r="L18" s="10" t="s">
        <v>19</v>
      </c>
      <c r="M18" s="11"/>
      <c r="N18" s="5"/>
      <c r="O18" s="5"/>
      <c r="P18" s="5"/>
      <c r="Q18" s="6"/>
      <c r="R18" s="27"/>
      <c r="S18" s="42"/>
      <c r="T18" s="43"/>
      <c r="U18" s="43"/>
      <c r="V18" s="44"/>
      <c r="W18" s="27"/>
      <c r="X18" s="27"/>
      <c r="Y18" s="27"/>
    </row>
    <row r="19" spans="1:25" ht="15.75" thickBot="1" x14ac:dyDescent="0.3">
      <c r="B19" s="4"/>
      <c r="C19" s="5"/>
      <c r="D19" s="71"/>
      <c r="E19" s="72"/>
      <c r="F19" s="12" t="str">
        <f>F13</f>
        <v>Cylinder</v>
      </c>
      <c r="G19" s="20">
        <f>K13*1000</f>
        <v>307.84940999999998</v>
      </c>
      <c r="H19" s="12" t="s">
        <v>18</v>
      </c>
      <c r="I19" s="20">
        <f>G19/F15*I15</f>
        <v>252.4365162</v>
      </c>
      <c r="J19" s="12" t="s">
        <v>17</v>
      </c>
      <c r="K19" s="20">
        <f>I19/F16*I16</f>
        <v>25.243651620000001</v>
      </c>
      <c r="L19" s="12" t="s">
        <v>19</v>
      </c>
      <c r="M19" s="13"/>
      <c r="N19" s="5"/>
      <c r="O19" s="5"/>
      <c r="P19" s="5"/>
      <c r="Q19" s="6"/>
      <c r="R19" s="27"/>
      <c r="S19" s="42"/>
      <c r="T19" s="43"/>
      <c r="U19" s="43"/>
      <c r="V19" s="44"/>
      <c r="W19" s="27"/>
      <c r="X19" s="27"/>
      <c r="Y19" s="27"/>
    </row>
    <row r="20" spans="1:25" ht="15.75" thickBot="1" x14ac:dyDescent="0.3">
      <c r="B20" s="7"/>
      <c r="C20" s="8"/>
      <c r="D20" s="8"/>
      <c r="E20" s="8"/>
      <c r="F20" s="8"/>
      <c r="G20" s="8"/>
      <c r="H20" s="8"/>
      <c r="I20" s="8"/>
      <c r="J20" s="8"/>
      <c r="K20" s="8"/>
      <c r="L20" s="8"/>
      <c r="M20" s="8"/>
      <c r="N20" s="8"/>
      <c r="O20" s="8"/>
      <c r="P20" s="8"/>
      <c r="Q20" s="9"/>
      <c r="R20" s="27"/>
      <c r="S20" s="45"/>
      <c r="T20" s="46"/>
      <c r="U20" s="46"/>
      <c r="V20" s="47"/>
      <c r="W20" s="27"/>
      <c r="X20" s="27"/>
      <c r="Y20" s="27"/>
    </row>
    <row r="21" spans="1:25" x14ac:dyDescent="0.25">
      <c r="A21" s="27"/>
      <c r="B21" s="27"/>
      <c r="C21" s="27"/>
      <c r="D21" s="27"/>
      <c r="E21" s="27"/>
      <c r="F21" s="27"/>
      <c r="G21" s="27"/>
      <c r="H21" s="27"/>
      <c r="I21" s="27"/>
      <c r="J21" s="27"/>
      <c r="K21" s="27"/>
      <c r="L21" s="27"/>
      <c r="M21" s="27"/>
      <c r="N21" s="27"/>
      <c r="O21" s="27"/>
      <c r="P21" s="27"/>
      <c r="Q21" s="27"/>
      <c r="R21" s="27"/>
      <c r="S21" s="27"/>
      <c r="T21" s="27"/>
      <c r="U21" s="27"/>
      <c r="V21" s="27"/>
      <c r="W21" s="27"/>
      <c r="X21" s="27"/>
      <c r="Y21" s="27"/>
    </row>
    <row r="22" spans="1:25" x14ac:dyDescent="0.25">
      <c r="A22" s="27"/>
      <c r="B22" s="27"/>
      <c r="C22" s="27"/>
      <c r="D22" s="27"/>
      <c r="E22" s="27"/>
      <c r="F22" s="27"/>
      <c r="G22" s="27"/>
      <c r="H22" s="27"/>
      <c r="I22" s="27"/>
      <c r="J22" s="27"/>
      <c r="K22" s="27"/>
      <c r="L22" s="27"/>
      <c r="M22" s="27"/>
      <c r="N22" s="27"/>
      <c r="O22" s="27"/>
      <c r="P22" s="27"/>
      <c r="Q22" s="27"/>
      <c r="R22" s="27"/>
      <c r="S22" s="27"/>
      <c r="T22" s="27"/>
      <c r="U22" s="27"/>
      <c r="V22" s="27"/>
      <c r="W22" s="27"/>
      <c r="X22" s="27"/>
      <c r="Y22" s="27"/>
    </row>
    <row r="23" spans="1:25" x14ac:dyDescent="0.25">
      <c r="A23" s="27"/>
      <c r="B23" s="27"/>
      <c r="C23" s="27"/>
      <c r="D23" s="27"/>
      <c r="E23" s="27"/>
      <c r="F23" s="27"/>
      <c r="G23" s="27"/>
      <c r="H23" s="27"/>
      <c r="I23" s="27"/>
      <c r="J23" s="27"/>
      <c r="K23" s="27"/>
      <c r="L23" s="27"/>
      <c r="M23" s="27"/>
      <c r="N23" s="27"/>
      <c r="O23" s="27"/>
      <c r="P23" s="27"/>
      <c r="Q23" s="27"/>
      <c r="R23" s="27"/>
      <c r="S23" s="27"/>
      <c r="T23" s="27"/>
      <c r="U23" s="27"/>
      <c r="V23" s="27"/>
    </row>
    <row r="24" spans="1:25" x14ac:dyDescent="0.25">
      <c r="A24" s="27"/>
      <c r="B24" s="27"/>
      <c r="C24" s="27"/>
      <c r="D24" s="27"/>
      <c r="E24" s="27"/>
      <c r="F24" s="27"/>
      <c r="G24" s="27"/>
      <c r="H24" s="27"/>
      <c r="I24" s="27"/>
      <c r="J24" s="27"/>
      <c r="K24" s="27"/>
      <c r="L24" s="27"/>
      <c r="M24" s="27"/>
      <c r="N24" s="27"/>
      <c r="O24" s="27"/>
      <c r="P24" s="27"/>
      <c r="Q24" s="27"/>
      <c r="R24" s="27"/>
      <c r="S24" s="27"/>
      <c r="T24" s="27"/>
      <c r="U24" s="27"/>
      <c r="V24" s="27"/>
    </row>
    <row r="25" spans="1:25" x14ac:dyDescent="0.25">
      <c r="A25" s="27"/>
      <c r="B25" s="27"/>
      <c r="C25" s="27"/>
      <c r="D25" s="27"/>
      <c r="E25" s="27"/>
      <c r="F25" s="27"/>
      <c r="G25" s="27"/>
      <c r="H25" s="27"/>
      <c r="I25" s="27"/>
      <c r="J25" s="27"/>
      <c r="K25" s="27"/>
      <c r="L25" s="27"/>
      <c r="M25" s="27"/>
      <c r="N25" s="27"/>
      <c r="O25" s="27"/>
      <c r="P25" s="27"/>
      <c r="Q25" s="27"/>
      <c r="R25" s="27"/>
      <c r="S25" s="27"/>
      <c r="T25" s="27"/>
      <c r="U25" s="27"/>
    </row>
    <row r="26" spans="1:25" x14ac:dyDescent="0.25">
      <c r="A26" s="27"/>
      <c r="B26" s="27"/>
      <c r="C26" s="27"/>
      <c r="D26" s="27"/>
      <c r="E26" s="27"/>
      <c r="F26" s="27"/>
      <c r="G26" s="27"/>
      <c r="H26" s="27"/>
      <c r="I26" s="27"/>
      <c r="J26" s="27"/>
      <c r="K26" s="27"/>
      <c r="L26" s="27"/>
      <c r="M26" s="27"/>
      <c r="N26" s="27"/>
      <c r="O26" s="27"/>
      <c r="P26" s="27"/>
      <c r="Q26" s="27"/>
      <c r="R26" s="27"/>
      <c r="S26" s="27"/>
      <c r="T26" s="27"/>
      <c r="U26" s="27"/>
    </row>
  </sheetData>
  <sheetProtection selectLockedCells="1"/>
  <mergeCells count="5">
    <mergeCell ref="S8:V20"/>
    <mergeCell ref="S5:V7"/>
    <mergeCell ref="B1:Q3"/>
    <mergeCell ref="M4:P4"/>
    <mergeCell ref="D18:E19"/>
  </mergeCells>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Ian</dc:creator>
  <cp:lastModifiedBy>Ian</cp:lastModifiedBy>
  <dcterms:created xsi:type="dcterms:W3CDTF">2018-05-26T15:32:06Z</dcterms:created>
  <dcterms:modified xsi:type="dcterms:W3CDTF">2018-05-29T12:56:46Z</dcterms:modified>
</cp:coreProperties>
</file>